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8325" activeTab="1"/>
  </bookViews>
  <sheets>
    <sheet name="Festività" sheetId="1" r:id="rId1"/>
    <sheet name="Foglio-presenze" sheetId="2" r:id="rId2"/>
  </sheets>
  <definedNames>
    <definedName name="Anno">'Foglio-presenze'!$B$2</definedName>
    <definedName name="Pasqua">'Festività'!$J$10</definedName>
    <definedName name="Patrono">'Festività'!$J$12</definedName>
  </definedNames>
  <calcPr fullCalcOnLoad="1"/>
</workbook>
</file>

<file path=xl/comments2.xml><?xml version="1.0" encoding="utf-8"?>
<comments xmlns="http://schemas.openxmlformats.org/spreadsheetml/2006/main">
  <authors>
    <author>marco barontini</author>
  </authors>
  <commentList>
    <comment ref="W6" authorId="0">
      <text>
        <r>
          <rPr>
            <b/>
            <sz val="8"/>
            <rFont val="Tahoma"/>
            <family val="0"/>
          </rPr>
          <t>Inserire in questa cella il numero di giorni di ferie per l'anno in corso come da contratto</t>
        </r>
      </text>
    </comment>
    <comment ref="O6" authorId="0">
      <text>
        <r>
          <rPr>
            <b/>
            <sz val="8"/>
            <rFont val="Tahoma"/>
            <family val="0"/>
          </rPr>
          <t>Inserire in questa cella il numero di giorni di ferie residuo dell'anno precedente</t>
        </r>
      </text>
    </comment>
  </commentList>
</comments>
</file>

<file path=xl/sharedStrings.xml><?xml version="1.0" encoding="utf-8"?>
<sst xmlns="http://schemas.openxmlformats.org/spreadsheetml/2006/main" count="50" uniqueCount="47">
  <si>
    <t>Anno</t>
  </si>
  <si>
    <t>Matricola</t>
  </si>
  <si>
    <t>Cognome e nome del dipendente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</si>
  <si>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</si>
  <si>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</si>
  <si>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</si>
  <si>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</si>
  <si>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</si>
  <si>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</si>
  <si>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</si>
  <si>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</si>
  <si>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</si>
  <si>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</si>
  <si>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</si>
  <si>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</si>
  <si>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Riporto</t>
  </si>
  <si>
    <t xml:space="preserve">Residuo </t>
  </si>
  <si>
    <t>Residuo</t>
  </si>
  <si>
    <t>Giorni Ferie Anno Corrente</t>
  </si>
  <si>
    <t>Giorni Ferie Anno Prec</t>
  </si>
  <si>
    <t xml:space="preserve">Giorni Ferie </t>
  </si>
  <si>
    <t>Fp</t>
  </si>
  <si>
    <t>Fc</t>
  </si>
  <si>
    <t>R</t>
  </si>
  <si>
    <t>M</t>
  </si>
  <si>
    <t xml:space="preserve"> /</t>
  </si>
  <si>
    <t>P</t>
  </si>
  <si>
    <t xml:space="preserve">Valori consentiti nelle celle: </t>
  </si>
  <si>
    <t>Giorni di Recupero</t>
  </si>
  <si>
    <t>Giorni di Malattia</t>
  </si>
  <si>
    <t>Giorni di Permesso</t>
  </si>
  <si>
    <t>Giorni di Ferie Anno Corrente</t>
  </si>
  <si>
    <t>Giorni di Ferie Anno Prec</t>
  </si>
  <si>
    <t>Tot Giorni di Ferie usufruiti nel mese</t>
  </si>
  <si>
    <t>Totale giorni presenza</t>
  </si>
  <si>
    <r>
      <t>P = Presenza in servizio
Fp</t>
    </r>
    <r>
      <rPr>
        <sz val="9"/>
        <rFont val="Arial"/>
        <family val="2"/>
      </rPr>
      <t xml:space="preserve"> = Ferie anno precedente
</t>
    </r>
    <r>
      <rPr>
        <b/>
        <sz val="9"/>
        <rFont val="Arial"/>
        <family val="2"/>
      </rPr>
      <t>Fc</t>
    </r>
    <r>
      <rPr>
        <sz val="9"/>
        <rFont val="Arial"/>
        <family val="2"/>
      </rPr>
      <t xml:space="preserve"> = Ferie anno corrente
</t>
    </r>
    <r>
      <rPr>
        <b/>
        <sz val="9"/>
        <rFont val="Arial"/>
        <family val="2"/>
      </rPr>
      <t>R</t>
    </r>
    <r>
      <rPr>
        <sz val="9"/>
        <rFont val="Arial"/>
        <family val="2"/>
      </rPr>
      <t xml:space="preserve"> = Recupero
</t>
    </r>
    <r>
      <rPr>
        <b/>
        <sz val="9"/>
        <rFont val="Arial"/>
        <family val="2"/>
      </rPr>
      <t>M</t>
    </r>
    <r>
      <rPr>
        <sz val="9"/>
        <rFont val="Arial"/>
        <family val="2"/>
      </rPr>
      <t xml:space="preserve"> = Malattia
</t>
    </r>
    <r>
      <rPr>
        <b/>
        <sz val="9"/>
        <rFont val="Arial"/>
        <family val="2"/>
      </rPr>
      <t>Pr</t>
    </r>
    <r>
      <rPr>
        <sz val="9"/>
        <rFont val="Arial"/>
        <family val="2"/>
      </rPr>
      <t xml:space="preserve"> = Permesso Retribuito</t>
    </r>
  </si>
  <si>
    <t>Pr</t>
  </si>
  <si>
    <t>by Marco [mar::baro] Barontini - www.marbaro.it</t>
  </si>
  <si>
    <t xml:space="preserve">Foglio Presenze in Excel </t>
  </si>
  <si>
    <t>gg</t>
  </si>
  <si>
    <t>mm</t>
  </si>
  <si>
    <t>Domenica di Pasqua</t>
  </si>
  <si>
    <t>Patrono</t>
  </si>
  <si>
    <t>Rossi Mario</t>
  </si>
  <si>
    <r>
      <t xml:space="preserve">In </t>
    </r>
    <r>
      <rPr>
        <b/>
        <sz val="10"/>
        <rFont val="Arial"/>
        <family val="2"/>
      </rPr>
      <t>questa nuova versione</t>
    </r>
    <r>
      <rPr>
        <sz val="10"/>
        <rFont val="Arial"/>
        <family val="0"/>
      </rPr>
      <t xml:space="preserve"> è stato aggiunta la possibilità di </t>
    </r>
    <r>
      <rPr>
        <b/>
        <sz val="10"/>
        <rFont val="Arial"/>
        <family val="2"/>
      </rPr>
      <t>considerare il giorno festivo del Patrono</t>
    </r>
    <r>
      <rPr>
        <sz val="10"/>
        <rFont val="Arial"/>
        <family val="0"/>
      </rPr>
      <t xml:space="preserve"> della località in cui l'Ente/Azienda ha sede. E' necessario indicare nelle due caselle soprastanti il giorno e il mese in cui ricorre tale festività.</t>
    </r>
  </si>
  <si>
    <r>
      <t>Il foglio di lavoro "</t>
    </r>
    <r>
      <rPr>
        <b/>
        <sz val="10"/>
        <rFont val="Arial"/>
        <family val="2"/>
      </rPr>
      <t>Foglio-presenze</t>
    </r>
    <r>
      <rPr>
        <sz val="10"/>
        <rFont val="Arial"/>
        <family val="0"/>
      </rPr>
      <t xml:space="preserve">" </t>
    </r>
    <r>
      <rPr>
        <b/>
        <sz val="10"/>
        <rFont val="Arial"/>
        <family val="2"/>
      </rPr>
      <t>riporta automaticamente il calendario delle festività italiane</t>
    </r>
    <r>
      <rPr>
        <sz val="10"/>
        <rFont val="Arial"/>
        <family val="0"/>
      </rPr>
      <t xml:space="preserve"> (1 e 6 gennaio, 25 aprile, 1 maggio, 2 giugno, ecc) </t>
    </r>
    <r>
      <rPr>
        <b/>
        <sz val="10"/>
        <rFont val="Arial"/>
        <family val="2"/>
      </rPr>
      <t>e calcola automaticamente il lunedi di Pasqua</t>
    </r>
    <r>
      <rPr>
        <sz val="10"/>
        <rFont val="Arial"/>
        <family val="0"/>
      </rPr>
      <t>.</t>
    </r>
  </si>
  <si>
    <r>
      <t xml:space="preserve">Inserisci nelle caselle sottostanti </t>
    </r>
    <r>
      <rPr>
        <i/>
        <sz val="10"/>
        <rFont val="Arial"/>
        <family val="2"/>
      </rPr>
      <t>il giorno e il mese</t>
    </r>
    <r>
      <rPr>
        <sz val="10"/>
        <rFont val="Arial"/>
        <family val="2"/>
      </rPr>
      <t xml:space="preserve"> in cui ricorre la </t>
    </r>
    <r>
      <rPr>
        <b/>
        <sz val="10"/>
        <rFont val="Arial"/>
        <family val="2"/>
      </rPr>
      <t>Festività del Patrono</t>
    </r>
    <r>
      <rPr>
        <sz val="10"/>
        <rFont val="Arial"/>
        <family val="2"/>
      </rPr>
      <t xml:space="preserve"> della località in cui ha sede l'Ente/Azienda. </t>
    </r>
    <r>
      <rPr>
        <b/>
        <sz val="10"/>
        <rFont val="Arial"/>
        <family val="2"/>
      </rPr>
      <t>La Domenica di Pasqua è calcolata in automatico</t>
    </r>
    <r>
      <rPr>
        <sz val="10"/>
        <rFont val="Arial"/>
        <family val="2"/>
      </rPr>
      <t xml:space="preserve"> in base all'anno inserito nel Foglio Presenze.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</si>
</sst>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d\ mmmm\ yyyy"/>
    <numFmt numFmtId="170" formatCode="d/m/yyyy"/>
  </numFmts>
  <fonts count="1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8"/>
      <color indexed="1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0" fillId="2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5" fillId="3" borderId="1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/>
    </xf>
    <xf numFmtId="0" fontId="0" fillId="5" borderId="0" xfId="0" applyFill="1" applyAlignment="1">
      <alignment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7" fillId="7" borderId="3" xfId="0" applyFont="1" applyFill="1" applyBorder="1" applyAlignment="1" applyProtection="1">
      <alignment horizontal="center" vertical="center"/>
      <protection hidden="1"/>
    </xf>
    <xf numFmtId="0" fontId="7" fillId="8" borderId="3" xfId="0" applyFont="1" applyFill="1" applyBorder="1" applyAlignment="1" applyProtection="1">
      <alignment horizontal="center" vertical="center"/>
      <protection hidden="1"/>
    </xf>
    <xf numFmtId="0" fontId="7" fillId="9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0" fontId="4" fillId="9" borderId="1" xfId="0" applyFont="1" applyFill="1" applyBorder="1" applyAlignment="1" applyProtection="1">
      <alignment horizontal="center" vertical="center"/>
      <protection hidden="1"/>
    </xf>
    <xf numFmtId="0" fontId="4" fillId="8" borderId="2" xfId="0" applyFont="1" applyFill="1" applyBorder="1" applyAlignment="1" applyProtection="1">
      <alignment horizontal="center" vertical="center"/>
      <protection hidden="1"/>
    </xf>
    <xf numFmtId="0" fontId="4" fillId="9" borderId="2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vertical="top" wrapText="1"/>
      <protection/>
    </xf>
    <xf numFmtId="0" fontId="0" fillId="3" borderId="0" xfId="0" applyFill="1" applyAlignment="1">
      <alignment/>
    </xf>
    <xf numFmtId="14" fontId="0" fillId="3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0" fillId="3" borderId="0" xfId="0" applyFont="1" applyFill="1" applyAlignment="1">
      <alignment/>
    </xf>
    <xf numFmtId="0" fontId="4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10" borderId="3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right" wrapText="1"/>
      <protection hidden="1"/>
    </xf>
    <xf numFmtId="0" fontId="1" fillId="10" borderId="1" xfId="0" applyFont="1" applyFill="1" applyBorder="1" applyAlignment="1" applyProtection="1">
      <alignment horizontal="center" textRotation="90" wrapText="1"/>
      <protection hidden="1"/>
    </xf>
    <xf numFmtId="0" fontId="1" fillId="6" borderId="1" xfId="0" applyFont="1" applyFill="1" applyBorder="1" applyAlignment="1">
      <alignment horizontal="center" textRotation="90" wrapText="1"/>
    </xf>
    <xf numFmtId="0" fontId="1" fillId="7" borderId="1" xfId="0" applyFont="1" applyFill="1" applyBorder="1" applyAlignment="1">
      <alignment horizontal="center" textRotation="90" wrapText="1"/>
    </xf>
    <xf numFmtId="0" fontId="1" fillId="8" borderId="1" xfId="0" applyFont="1" applyFill="1" applyBorder="1" applyAlignment="1">
      <alignment horizontal="center" textRotation="90" wrapText="1"/>
    </xf>
    <xf numFmtId="0" fontId="1" fillId="9" borderId="1" xfId="0" applyFont="1" applyFill="1" applyBorder="1" applyAlignment="1">
      <alignment horizontal="center" textRotation="90" wrapText="1"/>
    </xf>
    <xf numFmtId="0" fontId="4" fillId="11" borderId="2" xfId="0" applyFont="1" applyFill="1" applyBorder="1" applyAlignment="1" applyProtection="1">
      <alignment horizontal="center" vertical="center"/>
      <protection locked="0"/>
    </xf>
    <xf numFmtId="0" fontId="4" fillId="11" borderId="4" xfId="0" applyFont="1" applyFill="1" applyBorder="1" applyAlignment="1" applyProtection="1">
      <alignment horizontal="center" vertical="center"/>
      <protection locked="0"/>
    </xf>
    <xf numFmtId="0" fontId="7" fillId="11" borderId="3" xfId="0" applyFont="1" applyFill="1" applyBorder="1" applyAlignment="1" applyProtection="1">
      <alignment horizontal="center" vertical="center"/>
      <protection hidden="1"/>
    </xf>
    <xf numFmtId="0" fontId="1" fillId="11" borderId="1" xfId="0" applyFont="1" applyFill="1" applyBorder="1" applyAlignment="1">
      <alignment horizontal="center" textRotation="90" wrapText="1"/>
    </xf>
    <xf numFmtId="0" fontId="4" fillId="10" borderId="1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14" fontId="10" fillId="3" borderId="0" xfId="0" applyNumberFormat="1" applyFont="1" applyFill="1" applyAlignment="1" applyProtection="1">
      <alignment/>
      <protection hidden="1"/>
    </xf>
    <xf numFmtId="0" fontId="0" fillId="3" borderId="0" xfId="0" applyFill="1" applyAlignment="1" applyProtection="1">
      <alignment vertical="top"/>
      <protection hidden="1"/>
    </xf>
    <xf numFmtId="0" fontId="0" fillId="3" borderId="0" xfId="0" applyFill="1" applyBorder="1" applyAlignment="1" applyProtection="1">
      <alignment/>
      <protection locked="0"/>
    </xf>
    <xf numFmtId="0" fontId="0" fillId="3" borderId="0" xfId="0" applyFill="1" applyBorder="1" applyAlignment="1">
      <alignment/>
    </xf>
    <xf numFmtId="0" fontId="0" fillId="3" borderId="0" xfId="0" applyFont="1" applyFill="1" applyAlignment="1">
      <alignment/>
    </xf>
    <xf numFmtId="0" fontId="15" fillId="7" borderId="1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right"/>
      <protection hidden="1"/>
    </xf>
    <xf numFmtId="0" fontId="0" fillId="3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8" fillId="5" borderId="0" xfId="0" applyFont="1" applyFill="1" applyAlignment="1" applyProtection="1">
      <alignment/>
      <protection hidden="1"/>
    </xf>
    <xf numFmtId="0" fontId="12" fillId="5" borderId="0" xfId="0" applyFont="1" applyFill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14" fillId="3" borderId="7" xfId="0" applyFont="1" applyFill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" fillId="3" borderId="6" xfId="0" applyFont="1" applyFill="1" applyBorder="1" applyAlignment="1">
      <alignment horizontal="center"/>
    </xf>
    <xf numFmtId="0" fontId="0" fillId="0" borderId="6" xfId="0" applyBorder="1" applyAlignment="1">
      <alignment/>
    </xf>
    <xf numFmtId="170" fontId="10" fillId="3" borderId="0" xfId="0" applyNumberFormat="1" applyFont="1" applyFill="1" applyAlignment="1" applyProtection="1">
      <alignment/>
      <protection hidden="1"/>
    </xf>
    <xf numFmtId="17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0" fontId="4" fillId="8" borderId="10" xfId="0" applyFont="1" applyFill="1" applyBorder="1" applyAlignment="1" applyProtection="1">
      <alignment horizontal="center" vertical="center" wrapText="1"/>
      <protection/>
    </xf>
    <xf numFmtId="0" fontId="4" fillId="8" borderId="11" xfId="0" applyFont="1" applyFill="1" applyBorder="1" applyAlignment="1" applyProtection="1">
      <alignment horizontal="center" vertical="center"/>
      <protection/>
    </xf>
    <xf numFmtId="0" fontId="8" fillId="8" borderId="12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/>
    </xf>
    <xf numFmtId="0" fontId="4" fillId="7" borderId="11" xfId="0" applyFont="1" applyFill="1" applyBorder="1" applyAlignment="1" applyProtection="1">
      <alignment horizontal="center" vertical="center"/>
      <protection/>
    </xf>
    <xf numFmtId="0" fontId="4" fillId="7" borderId="13" xfId="0" applyFont="1" applyFill="1" applyBorder="1" applyAlignment="1" applyProtection="1">
      <alignment horizontal="center" vertical="center"/>
      <protection/>
    </xf>
    <xf numFmtId="0" fontId="8" fillId="7" borderId="12" xfId="0" applyFont="1" applyFill="1" applyBorder="1" applyAlignment="1" applyProtection="1">
      <alignment horizontal="center" vertical="center"/>
      <protection hidden="1"/>
    </xf>
    <xf numFmtId="0" fontId="4" fillId="8" borderId="10" xfId="0" applyFont="1" applyFill="1" applyBorder="1" applyAlignment="1" applyProtection="1">
      <alignment horizontal="center" vertical="center"/>
      <protection/>
    </xf>
    <xf numFmtId="0" fontId="8" fillId="6" borderId="12" xfId="0" applyFont="1" applyFill="1" applyBorder="1" applyAlignment="1" applyProtection="1">
      <alignment horizontal="center" vertical="center"/>
      <protection hidden="1"/>
    </xf>
    <xf numFmtId="0" fontId="3" fillId="12" borderId="10" xfId="0" applyFont="1" applyFill="1" applyBorder="1" applyAlignment="1" applyProtection="1">
      <alignment horizontal="center" vertical="center"/>
      <protection/>
    </xf>
    <xf numFmtId="0" fontId="3" fillId="12" borderId="11" xfId="0" applyFont="1" applyFill="1" applyBorder="1" applyAlignment="1" applyProtection="1">
      <alignment horizontal="center" vertical="center"/>
      <protection/>
    </xf>
    <xf numFmtId="0" fontId="3" fillId="13" borderId="10" xfId="0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 horizontal="center" vertical="center"/>
      <protection/>
    </xf>
    <xf numFmtId="0" fontId="3" fillId="13" borderId="13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>
      <alignment/>
    </xf>
    <xf numFmtId="0" fontId="7" fillId="3" borderId="0" xfId="0" applyFont="1" applyFill="1" applyBorder="1" applyAlignment="1" applyProtection="1">
      <alignment vertical="top" wrapText="1"/>
      <protection/>
    </xf>
    <xf numFmtId="0" fontId="4" fillId="0" borderId="0" xfId="0" applyFont="1" applyAlignment="1">
      <alignment/>
    </xf>
    <xf numFmtId="0" fontId="14" fillId="3" borderId="7" xfId="0" applyFont="1" applyFill="1" applyBorder="1" applyAlignment="1" applyProtection="1">
      <alignment vertical="center"/>
      <protection locked="0"/>
    </xf>
    <xf numFmtId="0" fontId="14" fillId="3" borderId="8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5" fillId="5" borderId="0" xfId="0" applyFont="1" applyFill="1" applyAlignment="1">
      <alignment horizontal="center"/>
    </xf>
    <xf numFmtId="0" fontId="0" fillId="0" borderId="0" xfId="0" applyAlignment="1">
      <alignment/>
    </xf>
    <xf numFmtId="14" fontId="0" fillId="3" borderId="0" xfId="0" applyNumberFormat="1" applyFill="1" applyBorder="1" applyAlignment="1">
      <alignment/>
    </xf>
    <xf numFmtId="0" fontId="4" fillId="6" borderId="10" xfId="0" applyFont="1" applyFill="1" applyBorder="1" applyAlignment="1" applyProtection="1">
      <alignment horizontal="center" vertical="center"/>
      <protection/>
    </xf>
    <xf numFmtId="0" fontId="4" fillId="6" borderId="11" xfId="0" applyFont="1" applyFill="1" applyBorder="1" applyAlignment="1" applyProtection="1">
      <alignment horizontal="center" vertical="center"/>
      <protection/>
    </xf>
    <xf numFmtId="0" fontId="10" fillId="3" borderId="0" xfId="0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locked="0"/>
    </xf>
    <xf numFmtId="0" fontId="1" fillId="5" borderId="1" xfId="0" applyFont="1" applyFill="1" applyBorder="1" applyAlignment="1" applyProtection="1">
      <alignment/>
      <protection hidden="1"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Normal_Int. Data Table" xfId="17"/>
    <cellStyle name="Percent" xfId="18"/>
    <cellStyle name="Standard_Anpassen der Amortisation" xfId="19"/>
    <cellStyle name="Currency" xfId="20"/>
    <cellStyle name="Currency [0]" xfId="21"/>
    <cellStyle name="Währung [0]_Compiling Utility Macros" xfId="22"/>
    <cellStyle name="Währung_Compiling Utility Macros" xfId="23"/>
  </cellStyles>
  <dxfs count="3">
    <dxf>
      <fill>
        <patternFill>
          <bgColor rgb="FFCC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0"/>
  <sheetViews>
    <sheetView workbookViewId="0" topLeftCell="A1">
      <selection activeCell="F10" sqref="F10"/>
    </sheetView>
  </sheetViews>
  <sheetFormatPr defaultColWidth="9.140625" defaultRowHeight="12.75"/>
  <cols>
    <col min="1" max="4" width="9.140625" style="42" customWidth="1"/>
    <col min="5" max="5" width="1.1484375" style="42" customWidth="1"/>
    <col min="6" max="6" width="4.7109375" style="42" customWidth="1"/>
    <col min="7" max="7" width="2.7109375" style="42" customWidth="1"/>
    <col min="8" max="8" width="4.7109375" style="42" customWidth="1"/>
    <col min="9" max="9" width="9.140625" style="42" customWidth="1"/>
    <col min="10" max="10" width="10.140625" style="42" bestFit="1" customWidth="1"/>
    <col min="11" max="16384" width="9.140625" style="42" customWidth="1"/>
  </cols>
  <sheetData>
    <row r="3" spans="2:12" ht="15.75">
      <c r="B3" s="57" t="s">
        <v>38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5" spans="2:12" ht="12.75" customHeight="1">
      <c r="B5" s="53" t="s">
        <v>46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2:12" ht="12.7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2:12" ht="12.75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9" spans="6:13" ht="12.75">
      <c r="F9" s="43" t="s">
        <v>39</v>
      </c>
      <c r="G9" s="43"/>
      <c r="H9" s="43" t="s">
        <v>40</v>
      </c>
      <c r="I9" s="94"/>
      <c r="J9" s="44"/>
      <c r="K9" s="44"/>
      <c r="L9" s="44"/>
      <c r="M9" s="44"/>
    </row>
    <row r="10" spans="2:13" ht="12.75">
      <c r="B10" s="59" t="s">
        <v>41</v>
      </c>
      <c r="C10" s="59"/>
      <c r="D10" s="59"/>
      <c r="E10" s="45"/>
      <c r="F10" s="96">
        <f>DAY(L10)</f>
        <v>23</v>
      </c>
      <c r="G10" s="42" t="s">
        <v>25</v>
      </c>
      <c r="H10" s="96">
        <f>MONTH(L10)</f>
        <v>3</v>
      </c>
      <c r="I10" s="94"/>
      <c r="J10" s="46">
        <f>DATE(Anno,H10,F10)+1</f>
        <v>39531</v>
      </c>
      <c r="K10" s="44"/>
      <c r="L10" s="44">
        <f>DOLLAR((DAY(MINUTE(Anno/38)/2+55)&amp;"/4/"&amp;Anno)/7,)*7-6</f>
        <v>39530</v>
      </c>
      <c r="M10" s="44"/>
    </row>
    <row r="11" spans="9:13" ht="5.25" customHeight="1">
      <c r="I11" s="94"/>
      <c r="J11" s="46"/>
      <c r="K11" s="44"/>
      <c r="L11" s="44"/>
      <c r="M11" s="44"/>
    </row>
    <row r="12" spans="2:13" ht="12.75">
      <c r="B12" s="59" t="s">
        <v>42</v>
      </c>
      <c r="C12" s="59"/>
      <c r="D12" s="59"/>
      <c r="E12" s="45"/>
      <c r="F12" s="95">
        <v>31</v>
      </c>
      <c r="G12" s="42" t="s">
        <v>25</v>
      </c>
      <c r="H12" s="95">
        <v>12</v>
      </c>
      <c r="I12" s="94"/>
      <c r="J12" s="46">
        <f>DATE(Anno,H12,F12)</f>
        <v>39813</v>
      </c>
      <c r="K12" s="44"/>
      <c r="L12" s="44"/>
      <c r="M12" s="44"/>
    </row>
    <row r="13" spans="9:13" ht="12.75">
      <c r="I13" s="94"/>
      <c r="J13" s="44"/>
      <c r="K13" s="44"/>
      <c r="L13" s="44"/>
      <c r="M13" s="44"/>
    </row>
    <row r="20" spans="2:13" ht="12.75" customHeight="1">
      <c r="B20" s="55" t="s">
        <v>45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47"/>
    </row>
    <row r="21" spans="2:13" ht="12.75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47"/>
    </row>
    <row r="22" spans="2:13" ht="12.7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47"/>
    </row>
    <row r="23" spans="2:13" ht="12.7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47"/>
    </row>
    <row r="24" spans="2:12" ht="12.75" customHeight="1">
      <c r="B24" s="55" t="s">
        <v>44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2:12" ht="12.7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2:12" ht="12.75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2:12" ht="12.7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30" spans="2:12" ht="12.75">
      <c r="B30" s="52" t="s">
        <v>37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</row>
  </sheetData>
  <sheetProtection password="B5BC" sheet="1" objects="1" scenarios="1"/>
  <mergeCells count="8">
    <mergeCell ref="B30:L30"/>
    <mergeCell ref="B24:L27"/>
    <mergeCell ref="B3:L3"/>
    <mergeCell ref="B10:D10"/>
    <mergeCell ref="B12:D12"/>
    <mergeCell ref="B20:L22"/>
    <mergeCell ref="B23:L23"/>
    <mergeCell ref="B5:L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8"/>
  <sheetViews>
    <sheetView tabSelected="1" zoomScale="85" zoomScaleNormal="85" workbookViewId="0" topLeftCell="A1">
      <selection activeCell="G10" sqref="G10"/>
    </sheetView>
  </sheetViews>
  <sheetFormatPr defaultColWidth="9.140625" defaultRowHeight="12.75"/>
  <cols>
    <col min="1" max="1" width="1.7109375" style="2" customWidth="1"/>
    <col min="2" max="2" width="11.28125" style="2" customWidth="1"/>
    <col min="3" max="33" width="3.00390625" style="2" customWidth="1"/>
    <col min="34" max="35" width="8.28125" style="2" customWidth="1"/>
    <col min="36" max="38" width="7.7109375" style="2" customWidth="1"/>
    <col min="39" max="40" width="8.28125" style="2" customWidth="1"/>
    <col min="41" max="16384" width="9.140625" style="2" customWidth="1"/>
  </cols>
  <sheetData>
    <row r="1" spans="2:34" ht="15.75" customHeight="1">
      <c r="B1" s="1" t="s">
        <v>0</v>
      </c>
      <c r="D1" s="63" t="s">
        <v>1</v>
      </c>
      <c r="E1" s="64"/>
      <c r="F1" s="64"/>
      <c r="G1" s="64"/>
      <c r="H1" s="64"/>
      <c r="I1" s="64"/>
      <c r="K1" s="67" t="s">
        <v>2</v>
      </c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1"/>
    </row>
    <row r="2" spans="2:43" ht="24.75" customHeight="1">
      <c r="B2" s="51">
        <v>2008</v>
      </c>
      <c r="D2" s="60">
        <v>1234</v>
      </c>
      <c r="E2" s="61"/>
      <c r="F2" s="61"/>
      <c r="G2" s="61"/>
      <c r="H2" s="61"/>
      <c r="I2" s="62"/>
      <c r="K2" s="85" t="s">
        <v>43</v>
      </c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7"/>
      <c r="AJ2" s="82" t="s">
        <v>27</v>
      </c>
      <c r="AK2" s="82"/>
      <c r="AL2" s="82"/>
      <c r="AM2" s="82"/>
      <c r="AN2" s="82"/>
      <c r="AO2" s="82"/>
      <c r="AP2" s="82"/>
      <c r="AQ2" s="82"/>
    </row>
    <row r="3" spans="36:40" ht="6" customHeight="1">
      <c r="AJ3" s="83" t="s">
        <v>35</v>
      </c>
      <c r="AK3" s="84"/>
      <c r="AL3" s="84"/>
      <c r="AM3" s="84"/>
      <c r="AN3" s="84"/>
    </row>
    <row r="4" spans="15:40" ht="19.5" customHeight="1">
      <c r="O4" s="77" t="s">
        <v>19</v>
      </c>
      <c r="P4" s="78"/>
      <c r="Q4" s="78"/>
      <c r="R4" s="78"/>
      <c r="S4" s="78"/>
      <c r="T4" s="78"/>
      <c r="U4" s="78"/>
      <c r="V4" s="78"/>
      <c r="W4" s="79" t="s">
        <v>18</v>
      </c>
      <c r="X4" s="80"/>
      <c r="Y4" s="80"/>
      <c r="Z4" s="80"/>
      <c r="AA4" s="80"/>
      <c r="AB4" s="80"/>
      <c r="AC4" s="80"/>
      <c r="AD4" s="81"/>
      <c r="AJ4" s="84"/>
      <c r="AK4" s="84"/>
      <c r="AL4" s="84"/>
      <c r="AM4" s="84"/>
      <c r="AN4" s="84"/>
    </row>
    <row r="5" spans="7:40" ht="24.75" customHeight="1">
      <c r="G5" s="20"/>
      <c r="H5" s="20"/>
      <c r="I5" s="20"/>
      <c r="J5" s="20"/>
      <c r="O5" s="75" t="s">
        <v>15</v>
      </c>
      <c r="P5" s="69"/>
      <c r="Q5" s="69"/>
      <c r="R5" s="69"/>
      <c r="S5" s="91" t="s">
        <v>17</v>
      </c>
      <c r="T5" s="92"/>
      <c r="U5" s="92"/>
      <c r="V5" s="92"/>
      <c r="W5" s="68" t="s">
        <v>20</v>
      </c>
      <c r="X5" s="69"/>
      <c r="Y5" s="69"/>
      <c r="Z5" s="69"/>
      <c r="AA5" s="71" t="s">
        <v>16</v>
      </c>
      <c r="AB5" s="72"/>
      <c r="AC5" s="72"/>
      <c r="AD5" s="73"/>
      <c r="AJ5" s="84"/>
      <c r="AK5" s="84"/>
      <c r="AL5" s="84"/>
      <c r="AM5" s="84"/>
      <c r="AN5" s="84"/>
    </row>
    <row r="6" spans="2:40" ht="24.75" customHeight="1">
      <c r="B6" s="50"/>
      <c r="C6" s="50"/>
      <c r="D6" s="50"/>
      <c r="E6" s="50"/>
      <c r="F6" s="50"/>
      <c r="G6" s="20"/>
      <c r="H6" s="20"/>
      <c r="I6" s="31" t="s">
        <v>26</v>
      </c>
      <c r="J6" s="31" t="s">
        <v>36</v>
      </c>
      <c r="K6" s="30" t="s">
        <v>23</v>
      </c>
      <c r="L6" s="30" t="s">
        <v>24</v>
      </c>
      <c r="M6" s="30" t="s">
        <v>21</v>
      </c>
      <c r="N6" s="30" t="s">
        <v>22</v>
      </c>
      <c r="O6" s="70">
        <v>0</v>
      </c>
      <c r="P6" s="70"/>
      <c r="Q6" s="70"/>
      <c r="R6" s="70"/>
      <c r="S6" s="76">
        <f>O6-AJ21</f>
        <v>0</v>
      </c>
      <c r="T6" s="76"/>
      <c r="U6" s="76"/>
      <c r="V6" s="76"/>
      <c r="W6" s="70">
        <v>0</v>
      </c>
      <c r="X6" s="70"/>
      <c r="Y6" s="70"/>
      <c r="Z6" s="70"/>
      <c r="AA6" s="74">
        <f>W6-AK21</f>
        <v>0</v>
      </c>
      <c r="AB6" s="74"/>
      <c r="AC6" s="74"/>
      <c r="AD6" s="74"/>
      <c r="AJ6" s="84"/>
      <c r="AK6" s="84"/>
      <c r="AL6" s="84"/>
      <c r="AM6" s="84"/>
      <c r="AN6" s="84"/>
    </row>
    <row r="7" ht="6" customHeight="1"/>
    <row r="8" spans="3:40" ht="60" customHeight="1"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3">
        <v>14</v>
      </c>
      <c r="Q8" s="3">
        <v>15</v>
      </c>
      <c r="R8" s="3">
        <v>16</v>
      </c>
      <c r="S8" s="3">
        <v>17</v>
      </c>
      <c r="T8" s="3">
        <v>18</v>
      </c>
      <c r="U8" s="3">
        <v>19</v>
      </c>
      <c r="V8" s="3">
        <v>20</v>
      </c>
      <c r="W8" s="3">
        <v>21</v>
      </c>
      <c r="X8" s="3">
        <v>22</v>
      </c>
      <c r="Y8" s="3">
        <v>23</v>
      </c>
      <c r="Z8" s="3">
        <v>24</v>
      </c>
      <c r="AA8" s="3">
        <v>25</v>
      </c>
      <c r="AB8" s="3">
        <v>26</v>
      </c>
      <c r="AC8" s="3">
        <v>27</v>
      </c>
      <c r="AD8" s="3">
        <v>28</v>
      </c>
      <c r="AE8" s="3">
        <v>29</v>
      </c>
      <c r="AF8" s="3">
        <v>30</v>
      </c>
      <c r="AG8" s="3">
        <v>31</v>
      </c>
      <c r="AH8" s="40" t="s">
        <v>34</v>
      </c>
      <c r="AI8" s="26" t="s">
        <v>33</v>
      </c>
      <c r="AJ8" s="33" t="s">
        <v>32</v>
      </c>
      <c r="AK8" s="34" t="s">
        <v>31</v>
      </c>
      <c r="AL8" s="35" t="s">
        <v>28</v>
      </c>
      <c r="AM8" s="36" t="s">
        <v>29</v>
      </c>
      <c r="AN8" s="32" t="s">
        <v>30</v>
      </c>
    </row>
    <row r="9" spans="1:40" ht="18" customHeight="1">
      <c r="A9" s="25">
        <v>1</v>
      </c>
      <c r="B9" s="27" t="s">
        <v>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37">
        <f>COUNTIF(C9:AG9,"P")</f>
        <v>0</v>
      </c>
      <c r="AI9" s="13">
        <f>COUNTIF(C9:AG9,"Fp")+COUNTIF(C9:AG9,"Fc")</f>
        <v>0</v>
      </c>
      <c r="AJ9" s="14">
        <f>COUNTIF(C9:AG9,"Fp")</f>
        <v>0</v>
      </c>
      <c r="AK9" s="15">
        <f>COUNTIF(C9:AG9,"Fc")</f>
        <v>0</v>
      </c>
      <c r="AL9" s="16">
        <f>COUNTIF(C9:AG9,"R")</f>
        <v>0</v>
      </c>
      <c r="AM9" s="17">
        <f>COUNTIF(C9:AG9,"M")</f>
        <v>0</v>
      </c>
      <c r="AN9" s="41">
        <f aca="true" t="shared" si="0" ref="AN9:AN20">COUNTIF(C9:AG9,"Pr")</f>
        <v>0</v>
      </c>
    </row>
    <row r="10" spans="1:40" ht="18" customHeight="1">
      <c r="A10" s="25">
        <v>2</v>
      </c>
      <c r="B10" s="28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6"/>
      <c r="AG10" s="6"/>
      <c r="AH10" s="37">
        <f aca="true" t="shared" si="1" ref="AH10:AH20">COUNTIF(C10:AG10,"P")</f>
        <v>0</v>
      </c>
      <c r="AI10" s="13">
        <f aca="true" t="shared" si="2" ref="AI10:AI20">COUNTIF(C10:AG10,"Fp")+COUNTIF(C10:AG10,"Fc")</f>
        <v>0</v>
      </c>
      <c r="AJ10" s="14">
        <f aca="true" t="shared" si="3" ref="AJ10:AJ20">COUNTIF(C10:AG10,"Fp")</f>
        <v>0</v>
      </c>
      <c r="AK10" s="15">
        <f aca="true" t="shared" si="4" ref="AK10:AK20">COUNTIF(C10:AG10,"Fc")</f>
        <v>0</v>
      </c>
      <c r="AL10" s="16">
        <f aca="true" t="shared" si="5" ref="AL10:AL20">COUNTIF(C10:AG10,"R")</f>
        <v>0</v>
      </c>
      <c r="AM10" s="17">
        <f aca="true" t="shared" si="6" ref="AM10:AM20">COUNTIF(C10:AG10,"M")</f>
        <v>0</v>
      </c>
      <c r="AN10" s="41">
        <f t="shared" si="0"/>
        <v>0</v>
      </c>
    </row>
    <row r="11" spans="1:40" ht="18" customHeight="1">
      <c r="A11" s="25">
        <v>3</v>
      </c>
      <c r="B11" s="28" t="s">
        <v>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37">
        <f t="shared" si="1"/>
        <v>0</v>
      </c>
      <c r="AI11" s="13">
        <f t="shared" si="2"/>
        <v>0</v>
      </c>
      <c r="AJ11" s="14">
        <f t="shared" si="3"/>
        <v>0</v>
      </c>
      <c r="AK11" s="15">
        <f t="shared" si="4"/>
        <v>0</v>
      </c>
      <c r="AL11" s="16">
        <f t="shared" si="5"/>
        <v>0</v>
      </c>
      <c r="AM11" s="17">
        <f t="shared" si="6"/>
        <v>0</v>
      </c>
      <c r="AN11" s="41">
        <f t="shared" si="0"/>
        <v>0</v>
      </c>
    </row>
    <row r="12" spans="1:40" ht="18" customHeight="1">
      <c r="A12" s="25">
        <v>4</v>
      </c>
      <c r="B12" s="28" t="s">
        <v>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6"/>
      <c r="AH12" s="37">
        <f t="shared" si="1"/>
        <v>0</v>
      </c>
      <c r="AI12" s="13">
        <f t="shared" si="2"/>
        <v>0</v>
      </c>
      <c r="AJ12" s="14">
        <f t="shared" si="3"/>
        <v>0</v>
      </c>
      <c r="AK12" s="15">
        <f t="shared" si="4"/>
        <v>0</v>
      </c>
      <c r="AL12" s="16">
        <f t="shared" si="5"/>
        <v>0</v>
      </c>
      <c r="AM12" s="17">
        <f t="shared" si="6"/>
        <v>0</v>
      </c>
      <c r="AN12" s="41">
        <f t="shared" si="0"/>
        <v>0</v>
      </c>
    </row>
    <row r="13" spans="1:40" ht="18" customHeight="1">
      <c r="A13" s="25">
        <v>5</v>
      </c>
      <c r="B13" s="28" t="s">
        <v>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37">
        <f t="shared" si="1"/>
        <v>0</v>
      </c>
      <c r="AI13" s="13">
        <f t="shared" si="2"/>
        <v>0</v>
      </c>
      <c r="AJ13" s="14">
        <f t="shared" si="3"/>
        <v>0</v>
      </c>
      <c r="AK13" s="15">
        <f t="shared" si="4"/>
        <v>0</v>
      </c>
      <c r="AL13" s="16">
        <f t="shared" si="5"/>
        <v>0</v>
      </c>
      <c r="AM13" s="17">
        <f t="shared" si="6"/>
        <v>0</v>
      </c>
      <c r="AN13" s="41">
        <f t="shared" si="0"/>
        <v>0</v>
      </c>
    </row>
    <row r="14" spans="1:40" ht="18" customHeight="1">
      <c r="A14" s="25">
        <v>6</v>
      </c>
      <c r="B14" s="28" t="s">
        <v>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6"/>
      <c r="AH14" s="37">
        <f t="shared" si="1"/>
        <v>0</v>
      </c>
      <c r="AI14" s="13">
        <f t="shared" si="2"/>
        <v>0</v>
      </c>
      <c r="AJ14" s="14">
        <f t="shared" si="3"/>
        <v>0</v>
      </c>
      <c r="AK14" s="15">
        <f t="shared" si="4"/>
        <v>0</v>
      </c>
      <c r="AL14" s="16">
        <f t="shared" si="5"/>
        <v>0</v>
      </c>
      <c r="AM14" s="17">
        <f t="shared" si="6"/>
        <v>0</v>
      </c>
      <c r="AN14" s="41">
        <f t="shared" si="0"/>
        <v>0</v>
      </c>
    </row>
    <row r="15" spans="1:40" ht="18" customHeight="1">
      <c r="A15" s="25">
        <v>7</v>
      </c>
      <c r="B15" s="28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37">
        <f t="shared" si="1"/>
        <v>0</v>
      </c>
      <c r="AI15" s="13">
        <f t="shared" si="2"/>
        <v>0</v>
      </c>
      <c r="AJ15" s="14">
        <f t="shared" si="3"/>
        <v>0</v>
      </c>
      <c r="AK15" s="15">
        <f t="shared" si="4"/>
        <v>0</v>
      </c>
      <c r="AL15" s="16">
        <f t="shared" si="5"/>
        <v>0</v>
      </c>
      <c r="AM15" s="17">
        <f t="shared" si="6"/>
        <v>0</v>
      </c>
      <c r="AN15" s="41">
        <f t="shared" si="0"/>
        <v>0</v>
      </c>
    </row>
    <row r="16" spans="1:40" ht="18" customHeight="1">
      <c r="A16" s="25">
        <v>8</v>
      </c>
      <c r="B16" s="28" t="s">
        <v>10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37">
        <f t="shared" si="1"/>
        <v>0</v>
      </c>
      <c r="AI16" s="13">
        <f t="shared" si="2"/>
        <v>0</v>
      </c>
      <c r="AJ16" s="14">
        <f t="shared" si="3"/>
        <v>0</v>
      </c>
      <c r="AK16" s="15">
        <f t="shared" si="4"/>
        <v>0</v>
      </c>
      <c r="AL16" s="16">
        <f t="shared" si="5"/>
        <v>0</v>
      </c>
      <c r="AM16" s="17">
        <f t="shared" si="6"/>
        <v>0</v>
      </c>
      <c r="AN16" s="41">
        <f t="shared" si="0"/>
        <v>0</v>
      </c>
    </row>
    <row r="17" spans="1:40" ht="18" customHeight="1">
      <c r="A17" s="25">
        <v>9</v>
      </c>
      <c r="B17" s="28" t="s">
        <v>11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6"/>
      <c r="AH17" s="37">
        <f t="shared" si="1"/>
        <v>0</v>
      </c>
      <c r="AI17" s="13">
        <f t="shared" si="2"/>
        <v>0</v>
      </c>
      <c r="AJ17" s="14">
        <f t="shared" si="3"/>
        <v>0</v>
      </c>
      <c r="AK17" s="15">
        <f t="shared" si="4"/>
        <v>0</v>
      </c>
      <c r="AL17" s="16">
        <f t="shared" si="5"/>
        <v>0</v>
      </c>
      <c r="AM17" s="17">
        <f t="shared" si="6"/>
        <v>0</v>
      </c>
      <c r="AN17" s="41">
        <f t="shared" si="0"/>
        <v>0</v>
      </c>
    </row>
    <row r="18" spans="1:40" ht="18" customHeight="1">
      <c r="A18" s="25">
        <v>10</v>
      </c>
      <c r="B18" s="28" t="s">
        <v>12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37">
        <f t="shared" si="1"/>
        <v>0</v>
      </c>
      <c r="AI18" s="13">
        <f t="shared" si="2"/>
        <v>0</v>
      </c>
      <c r="AJ18" s="14">
        <f t="shared" si="3"/>
        <v>0</v>
      </c>
      <c r="AK18" s="15">
        <f t="shared" si="4"/>
        <v>0</v>
      </c>
      <c r="AL18" s="16">
        <f t="shared" si="5"/>
        <v>0</v>
      </c>
      <c r="AM18" s="17">
        <f t="shared" si="6"/>
        <v>0</v>
      </c>
      <c r="AN18" s="41">
        <f t="shared" si="0"/>
        <v>0</v>
      </c>
    </row>
    <row r="19" spans="1:40" ht="18" customHeight="1">
      <c r="A19" s="25">
        <v>11</v>
      </c>
      <c r="B19" s="28" t="s">
        <v>13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6"/>
      <c r="AH19" s="37">
        <f t="shared" si="1"/>
        <v>0</v>
      </c>
      <c r="AI19" s="13">
        <f t="shared" si="2"/>
        <v>0</v>
      </c>
      <c r="AJ19" s="14">
        <f t="shared" si="3"/>
        <v>0</v>
      </c>
      <c r="AK19" s="15">
        <f t="shared" si="4"/>
        <v>0</v>
      </c>
      <c r="AL19" s="16">
        <f t="shared" si="5"/>
        <v>0</v>
      </c>
      <c r="AM19" s="17">
        <f t="shared" si="6"/>
        <v>0</v>
      </c>
      <c r="AN19" s="41">
        <f t="shared" si="0"/>
        <v>0</v>
      </c>
    </row>
    <row r="20" spans="1:40" ht="18" customHeight="1" thickBot="1">
      <c r="A20" s="25">
        <v>12</v>
      </c>
      <c r="B20" s="28" t="s">
        <v>14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38">
        <f t="shared" si="1"/>
        <v>0</v>
      </c>
      <c r="AI20" s="13">
        <f t="shared" si="2"/>
        <v>0</v>
      </c>
      <c r="AJ20" s="14">
        <f t="shared" si="3"/>
        <v>0</v>
      </c>
      <c r="AK20" s="15">
        <f t="shared" si="4"/>
        <v>0</v>
      </c>
      <c r="AL20" s="18">
        <f t="shared" si="5"/>
        <v>0</v>
      </c>
      <c r="AM20" s="19">
        <f t="shared" si="6"/>
        <v>0</v>
      </c>
      <c r="AN20" s="41">
        <f t="shared" si="0"/>
        <v>0</v>
      </c>
    </row>
    <row r="21" spans="34:40" ht="19.5" customHeight="1">
      <c r="AH21" s="39">
        <f>SUM(AH9:AH20)</f>
        <v>0</v>
      </c>
      <c r="AI21" s="8">
        <f aca="true" t="shared" si="7" ref="AI21:AN21">SUM(AI9:AI20)</f>
        <v>0</v>
      </c>
      <c r="AJ21" s="9">
        <f t="shared" si="7"/>
        <v>0</v>
      </c>
      <c r="AK21" s="10">
        <f t="shared" si="7"/>
        <v>0</v>
      </c>
      <c r="AL21" s="11">
        <f t="shared" si="7"/>
        <v>0</v>
      </c>
      <c r="AM21" s="12">
        <f t="shared" si="7"/>
        <v>0</v>
      </c>
      <c r="AN21" s="29">
        <f t="shared" si="7"/>
        <v>0</v>
      </c>
    </row>
    <row r="22" spans="25:29" ht="6.75" customHeight="1">
      <c r="Y22" s="66"/>
      <c r="Z22" s="66"/>
      <c r="AA22" s="66"/>
      <c r="AB22" s="66"/>
      <c r="AC22" s="66"/>
    </row>
    <row r="23" spans="18:32" ht="6.75" customHeight="1">
      <c r="R23" s="25" t="s">
        <v>25</v>
      </c>
      <c r="S23" s="93">
        <f>Anno</f>
        <v>2008</v>
      </c>
      <c r="T23" s="93"/>
      <c r="W23" s="65"/>
      <c r="X23" s="65"/>
      <c r="Y23" s="65"/>
      <c r="Z23" s="65"/>
      <c r="AA23" s="65"/>
      <c r="AB23" s="65"/>
      <c r="AC23" s="65"/>
      <c r="AD23" s="21"/>
      <c r="AE23" s="21"/>
      <c r="AF23" s="21"/>
    </row>
    <row r="24" spans="26:39" ht="12.75">
      <c r="Z24" s="90"/>
      <c r="AA24" s="90"/>
      <c r="AB24" s="90"/>
      <c r="AC24" s="90"/>
      <c r="AD24" s="24"/>
      <c r="AE24" s="22"/>
      <c r="AF24" s="24"/>
      <c r="AG24" s="24"/>
      <c r="AH24" s="24"/>
      <c r="AI24" s="24"/>
      <c r="AJ24" s="23"/>
      <c r="AK24" s="23"/>
      <c r="AL24" s="23"/>
      <c r="AM24" s="23"/>
    </row>
    <row r="26" spans="2:40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88" t="s">
        <v>37</v>
      </c>
      <c r="AJ26" s="89"/>
      <c r="AK26" s="89"/>
      <c r="AL26" s="89"/>
      <c r="AM26" s="89"/>
      <c r="AN26" s="89"/>
    </row>
    <row r="28" spans="12:14" ht="12.75">
      <c r="L28" s="48"/>
      <c r="M28" s="49"/>
      <c r="N28" s="48"/>
    </row>
  </sheetData>
  <sheetProtection password="B5BC" sheet="1" objects="1" scenarios="1"/>
  <mergeCells count="21">
    <mergeCell ref="AJ2:AQ2"/>
    <mergeCell ref="AJ3:AN6"/>
    <mergeCell ref="K2:AH2"/>
    <mergeCell ref="AI26:AN26"/>
    <mergeCell ref="Z24:AC24"/>
    <mergeCell ref="S5:V5"/>
    <mergeCell ref="S23:T23"/>
    <mergeCell ref="O6:R6"/>
    <mergeCell ref="S6:V6"/>
    <mergeCell ref="O4:V4"/>
    <mergeCell ref="W4:AD4"/>
    <mergeCell ref="D2:I2"/>
    <mergeCell ref="D1:I1"/>
    <mergeCell ref="W23:AC23"/>
    <mergeCell ref="Y22:AC22"/>
    <mergeCell ref="K1:AG1"/>
    <mergeCell ref="W5:Z5"/>
    <mergeCell ref="W6:Z6"/>
    <mergeCell ref="AA5:AD5"/>
    <mergeCell ref="AA6:AD6"/>
    <mergeCell ref="O5:R5"/>
  </mergeCells>
  <conditionalFormatting sqref="AG12">
    <cfRule type="expression" priority="1" dxfId="0" stopIfTrue="1">
      <formula>WEEKDAY(AG$8&amp;"/"&amp;$B12&amp;"/"&amp;Anno)=7</formula>
    </cfRule>
    <cfRule type="expression" priority="2" dxfId="1" stopIfTrue="1">
      <formula>OR(WEEKDAY(AG$8&amp;"/"&amp;$B12&amp;"/"&amp;Anno)=1,CONCATENATE(AG$8,"/",$B12)="25/Aprile")</formula>
    </cfRule>
  </conditionalFormatting>
  <conditionalFormatting sqref="AH9:AH20">
    <cfRule type="expression" priority="3" dxfId="1" stopIfTrue="1">
      <formula>OR(WEEKDAY(AH$8&amp;"/"&amp;$B9&amp;"/"&amp;Anno)=1,CONCATENATE(AH$8,"/",$B9)="1/Gennaio",CONCATENATE(AH$8,"/",$B9)="6/Gennaio")</formula>
    </cfRule>
    <cfRule type="expression" priority="4" dxfId="0" stopIfTrue="1">
      <formula>WEEKDAY(AH$8&amp;"/"&amp;$B9&amp;"/"&amp;Anno)=7</formula>
    </cfRule>
  </conditionalFormatting>
  <conditionalFormatting sqref="C9:AG9">
    <cfRule type="expression" priority="5" dxfId="1" stopIfTrue="1">
      <formula>OR(WEEKDAY(C$8&amp;"/"&amp;$B9&amp;"/"&amp;Anno)=1,CONCATENATE(C$8,"/",$B9)="1/Gennaio",CONCATENATE(C$8,"/",$B9)="6/Gennaio",DATE(Anno,$A9,C$8)=Patrono)</formula>
    </cfRule>
    <cfRule type="expression" priority="6" dxfId="0" stopIfTrue="1">
      <formula>WEEKDAY(C$8&amp;"/"&amp;$B9&amp;"/"&amp;Anno)=7</formula>
    </cfRule>
  </conditionalFormatting>
  <conditionalFormatting sqref="C10:AD10 C11:AG11">
    <cfRule type="expression" priority="7" dxfId="1" stopIfTrue="1">
      <formula>OR(WEEKDAY(C$8&amp;"/"&amp;$B10&amp;"/"&amp;Anno)=1,DATE(Anno,$A10,C$8)=Pasqua,DATE(Anno,$A10,C$8)=Patrono)</formula>
    </cfRule>
    <cfRule type="expression" priority="8" dxfId="0" stopIfTrue="1">
      <formula>WEEKDAY(C$8&amp;"/"&amp;$B10&amp;"/"&amp;Anno)=7</formula>
    </cfRule>
  </conditionalFormatting>
  <conditionalFormatting sqref="AE10">
    <cfRule type="expression" priority="9" dxfId="2" stopIfTrue="1">
      <formula>MOD(Anno,4)&lt;&gt;0</formula>
    </cfRule>
    <cfRule type="expression" priority="10" dxfId="1" stopIfTrue="1">
      <formula>OR(WEEKDAY(C$8&amp;"/"&amp;$B10&amp;"/"&amp;Anno)=1,DATE(Anno,$A10,C$8)=Pasqua,DATE(Anno,$A10,C$8)=Patrono)</formula>
    </cfRule>
    <cfRule type="expression" priority="11" dxfId="0" stopIfTrue="1">
      <formula>WEEKDAY(AE$8&amp;"/"&amp;$B10&amp;"/"&amp;Anno)=7</formula>
    </cfRule>
  </conditionalFormatting>
  <conditionalFormatting sqref="C12:AF12">
    <cfRule type="expression" priority="12" dxfId="1" stopIfTrue="1">
      <formula>OR(WEEKDAY(C$8&amp;"/"&amp;$B12&amp;"/"&amp;Anno)=1,DATE(Anno,$A12,C$8)=Pasqua,CONCATENATE(C$8,"/",$B12)="25/Aprile",DATE(Anno,$A12,C$8)=Patrono)</formula>
    </cfRule>
    <cfRule type="expression" priority="13" dxfId="0" stopIfTrue="1">
      <formula>WEEKDAY(C$8&amp;"/"&amp;$B12&amp;"/"&amp;Anno)=7</formula>
    </cfRule>
  </conditionalFormatting>
  <conditionalFormatting sqref="C13:AG13">
    <cfRule type="expression" priority="14" dxfId="1" stopIfTrue="1">
      <formula>OR(WEEKDAY(C$8&amp;"/"&amp;$B13&amp;"/"&amp;Anno)=1,CONCATENATE(C$8,"/",$B13)="1/Maggio",DATE(Anno,$A13,C$8)=Patrono)</formula>
    </cfRule>
    <cfRule type="expression" priority="15" dxfId="0" stopIfTrue="1">
      <formula>WEEKDAY(C$8&amp;"/"&amp;$B13&amp;"/"&amp;Anno)=7</formula>
    </cfRule>
  </conditionalFormatting>
  <conditionalFormatting sqref="C14:AF14">
    <cfRule type="expression" priority="16" dxfId="1" stopIfTrue="1">
      <formula>OR(WEEKDAY(C$8&amp;"/"&amp;$B14&amp;"/"&amp;Anno)=1,CONCATENATE(C$8,"/",$B14)="2/Giugno",DATE(Anno,$A14,C$8)=Patrono)</formula>
    </cfRule>
    <cfRule type="expression" priority="17" dxfId="0" stopIfTrue="1">
      <formula>WEEKDAY(C$8&amp;"/"&amp;$B14&amp;"/"&amp;Anno)=7</formula>
    </cfRule>
  </conditionalFormatting>
  <conditionalFormatting sqref="C15:AG15 C17:AF17 C18:AG18">
    <cfRule type="expression" priority="18" dxfId="1" stopIfTrue="1">
      <formula>OR(WEEKDAY(C$8&amp;"/"&amp;$B15&amp;"/"&amp;Anno)=1,DATE(Anno,$A15,C$8)=Patrono)</formula>
    </cfRule>
    <cfRule type="expression" priority="19" dxfId="0" stopIfTrue="1">
      <formula>WEEKDAY(C$8&amp;"/"&amp;$B15&amp;"/"&amp;Anno)=7</formula>
    </cfRule>
  </conditionalFormatting>
  <conditionalFormatting sqref="C16:AG16">
    <cfRule type="expression" priority="20" dxfId="1" stopIfTrue="1">
      <formula>OR(WEEKDAY(C$8&amp;"/"&amp;$B16&amp;"/"&amp;Anno)=1,CONCATENATE(C$8,"/",$B16)="15/Agosto",DATE(Anno,$A16,C$8)=Patrono)</formula>
    </cfRule>
    <cfRule type="expression" priority="21" dxfId="0" stopIfTrue="1">
      <formula>WEEKDAY(C$8&amp;"/"&amp;$B16&amp;"/"&amp;Anno)=7</formula>
    </cfRule>
  </conditionalFormatting>
  <conditionalFormatting sqref="C19:AF19">
    <cfRule type="expression" priority="22" dxfId="1" stopIfTrue="1">
      <formula>OR(WEEKDAY(C$8&amp;"/"&amp;$B19&amp;"/"&amp;Anno)=1,CONCATENATE(C$8,"/",$B19)="1/Novembre",DATE(Anno,$A19,C$8)=Patrono)</formula>
    </cfRule>
    <cfRule type="expression" priority="23" dxfId="0" stopIfTrue="1">
      <formula>WEEKDAY(C$8&amp;"/"&amp;$B19&amp;"/"&amp;Anno)=7</formula>
    </cfRule>
  </conditionalFormatting>
  <conditionalFormatting sqref="C20:AG20">
    <cfRule type="expression" priority="24" dxfId="1" stopIfTrue="1">
      <formula>OR(WEEKDAY(C$8&amp;"/"&amp;$B20&amp;"/"&amp;Anno)=1,CONCATENATE(C$8,"/",$B20)="8/Dicembre",CONCATENATE(C$8,"/",$B20)="25/Dicembre",CONCATENATE(C$8,"/",$B20)="26/Dicembre",DATE(Anno,$A20,C$8)=Patrono)</formula>
    </cfRule>
    <cfRule type="expression" priority="25" dxfId="0" stopIfTrue="1">
      <formula>WEEKDAY(C$8&amp;"/"&amp;$B20&amp;"/"&amp;Anno)=7</formula>
    </cfRule>
  </conditionalFormatting>
  <dataValidations count="3">
    <dataValidation type="list" allowBlank="1" showDropDown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G17 AF10:AG10 AG12 AG14 AG19">
      <formula1>$J$6:$N$6</formula1>
    </dataValidation>
    <dataValidation allowBlank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H9:AH20"/>
    <dataValidation type="list" allowBlank="1" showDropDown="1" showInputMessage="1" showErrorMessage="1" errorTitle="Errore nell'inserimento dei dati" error="Hai inserito un valore non consentito!&#10;I valori che puoi immettere nelle celle sono i seguenti:&#10;P = Presenza in servizio&#10;Fp = Ferie anno precedente&#10;Fc = Ferie anno corrente&#10;R = Recupero&#10;M = Malattia&#10;Pr = Permesso Retribuito" sqref="C9:AG9 C10:AE10 C11:AG11 C12:AF12 C13:AG13 C14:AF14 C15:AG15 C16:AF16 C17:AF17 C18:AG18 C19:AF19 C20:AG20 AG16">
      <formula1>$I$6:$N$6</formula1>
    </dataValidation>
  </dataValidations>
  <printOptions/>
  <pageMargins left="0.75" right="0.75" top="1" bottom="1" header="0.5" footer="0.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barontini</dc:creator>
  <cp:keywords/>
  <dc:description/>
  <cp:lastModifiedBy>marco barontini</cp:lastModifiedBy>
  <cp:lastPrinted>2008-09-11T21:38:37Z</cp:lastPrinted>
  <dcterms:created xsi:type="dcterms:W3CDTF">2004-06-06T13:25:18Z</dcterms:created>
  <dcterms:modified xsi:type="dcterms:W3CDTF">2008-09-25T21:55:27Z</dcterms:modified>
  <cp:category/>
  <cp:version/>
  <cp:contentType/>
  <cp:contentStatus/>
</cp:coreProperties>
</file>